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" i="1" l="1"/>
  <c r="BB9" i="1" s="1"/>
  <c r="BB6" i="1"/>
  <c r="BB5" i="1"/>
  <c r="BA9" i="1"/>
  <c r="Z9" i="1"/>
  <c r="AY9" i="1" l="1"/>
  <c r="E9" i="1" l="1"/>
  <c r="K9" i="1"/>
  <c r="J9" i="1"/>
  <c r="AZ3" i="1"/>
  <c r="AZ4" i="1"/>
  <c r="AZ5" i="1"/>
  <c r="AZ6" i="1"/>
  <c r="AZ7" i="1"/>
  <c r="AZ8" i="1"/>
  <c r="AZ9" i="1" l="1"/>
</calcChain>
</file>

<file path=xl/sharedStrings.xml><?xml version="1.0" encoding="utf-8"?>
<sst xmlns="http://schemas.openxmlformats.org/spreadsheetml/2006/main" count="117" uniqueCount="46">
  <si>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</si>
  <si>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</si>
  <si>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</si>
  <si>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</si>
  <si>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</si>
  <si>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</si>
  <si>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</si>
  <si>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</si>
  <si>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</si>
  <si>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</si>
  <si>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</si>
  <si>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</si>
  <si>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</si>
  <si>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</si>
  <si>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</si>
  <si>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</si>
  <si>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</si>
  <si>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</si>
  <si>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</si>
  <si>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</si>
  <si>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</si>
  <si>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</si>
  <si>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</si>
  <si>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</si>
  <si>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</si>
  <si>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Procent din Alocarea Financiară a SDL</t>
  </si>
  <si>
    <t xml:space="preserve">Asociația „Grupul de Acțiune Locală Ogoarele Vlăsiei” </t>
  </si>
  <si>
    <t>Dâmbovița, Prahova, Ilfov</t>
  </si>
  <si>
    <t xml:space="preserve">www.ogoarelevlasiei.ro </t>
  </si>
  <si>
    <t>M1/1A</t>
  </si>
  <si>
    <t>M2/2A</t>
  </si>
  <si>
    <t>M3/6A</t>
  </si>
  <si>
    <t>M4/6A</t>
  </si>
  <si>
    <t>M5/6B</t>
  </si>
  <si>
    <t>M6/6B</t>
  </si>
  <si>
    <t>TOTAL</t>
  </si>
  <si>
    <t>Suma ce  va fi Lansată (2019)</t>
  </si>
  <si>
    <t xml:space="preserve">3 proiecte selectate  conform rapoartelor  selectie nr 342/ 30.07.2018 si 441/21.02.2019 -contractate </t>
  </si>
  <si>
    <t>Suma ce  va fi Lansată (2020)</t>
  </si>
  <si>
    <t>30,396,72</t>
  </si>
  <si>
    <t>197,098,72</t>
  </si>
  <si>
    <t xml:space="preserve">Nu au fost proiecte depuse . </t>
  </si>
  <si>
    <t>1 proiect contractat . 1 proiect  eligibil si selectat conform raport de selectie 636 /30.06.2020 .</t>
  </si>
  <si>
    <t>9 proiecte contractate .1 proiect  eligibil si selectat conform raport 657 /12.08.2020 .</t>
  </si>
  <si>
    <t>2  proiecte  selectate  conform rapoartelor de selectie nr.299/ 11.06.2018  si nr. 442/ 21.02.2019 - contractate .1 proiect  eligibil si selectat conform raport de selectie 635 /30.06.2020 .</t>
  </si>
  <si>
    <t>1 proiect selectat conform raport selectie nr. 477/ 21.02.2019- valoare contractata 126.378,4389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</si>
</sst>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 vertical="center"/>
    </xf>
    <xf numFmtId="3" fontId="4" fillId="5" borderId="12" xfId="2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7" fillId="6" borderId="15" xfId="0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8" fillId="6" borderId="11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center" vertical="center" wrapText="1"/>
    </xf>
    <xf numFmtId="3" fontId="8" fillId="6" borderId="12" xfId="2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/>
    </xf>
    <xf numFmtId="10" fontId="7" fillId="6" borderId="19" xfId="0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4" fontId="5" fillId="6" borderId="0" xfId="2" applyNumberFormat="1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4" fontId="0" fillId="6" borderId="12" xfId="0" applyNumberFormat="1" applyFill="1" applyBorder="1" applyAlignment="1">
      <alignment horizontal="right"/>
    </xf>
    <xf numFmtId="0" fontId="0" fillId="0" borderId="12" xfId="0" applyBorder="1" applyAlignment="1">
      <alignment wrapText="1"/>
    </xf>
    <xf numFmtId="0" fontId="9" fillId="0" borderId="12" xfId="0" applyFont="1" applyBorder="1"/>
    <xf numFmtId="0" fontId="9" fillId="6" borderId="12" xfId="0" applyFont="1" applyFill="1" applyBorder="1"/>
    <xf numFmtId="0" fontId="0" fillId="0" borderId="0" xfId="0" applyBorder="1"/>
    <xf numFmtId="3" fontId="0" fillId="5" borderId="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7" fillId="0" borderId="0" xfId="0" applyFont="1"/>
    <xf numFmtId="3" fontId="10" fillId="5" borderId="12" xfId="2" applyNumberFormat="1" applyFont="1" applyFill="1" applyBorder="1" applyAlignment="1">
      <alignment horizontal="center" vertical="center" wrapText="1"/>
    </xf>
    <xf numFmtId="3" fontId="7" fillId="5" borderId="12" xfId="2" applyNumberFormat="1" applyFont="1" applyFill="1" applyBorder="1" applyAlignment="1">
      <alignment horizontal="center" vertical="center" wrapText="1"/>
    </xf>
    <xf numFmtId="3" fontId="7" fillId="6" borderId="12" xfId="2" applyNumberFormat="1" applyFont="1" applyFill="1" applyBorder="1" applyAlignment="1">
      <alignment horizontal="center" vertical="center" wrapText="1"/>
    </xf>
    <xf numFmtId="4" fontId="5" fillId="5" borderId="17" xfId="2" applyNumberFormat="1" applyFont="1" applyFill="1" applyBorder="1" applyAlignment="1">
      <alignment horizontal="center" vertical="center" wrapText="1"/>
    </xf>
    <xf numFmtId="4" fontId="5" fillId="5" borderId="10" xfId="2" applyNumberFormat="1" applyFont="1" applyFill="1" applyBorder="1" applyAlignment="1">
      <alignment horizontal="center" vertical="center" wrapText="1"/>
    </xf>
    <xf numFmtId="4" fontId="5" fillId="5" borderId="9" xfId="2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wrapText="1"/>
    </xf>
    <xf numFmtId="3" fontId="3" fillId="4" borderId="9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10" xfId="1" applyNumberFormat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" fillId="4" borderId="3" xfId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6" fillId="5" borderId="17" xfId="3" applyFill="1" applyBorder="1" applyAlignment="1">
      <alignment horizontal="center" vertical="center" wrapText="1"/>
    </xf>
    <xf numFmtId="0" fontId="6" fillId="5" borderId="10" xfId="3" applyFill="1" applyBorder="1" applyAlignment="1">
      <alignment horizontal="center" vertical="center" wrapText="1"/>
    </xf>
    <xf numFmtId="0" fontId="6" fillId="5" borderId="9" xfId="3" applyFill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goarelevlasie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tabSelected="1" topLeftCell="AM1" workbookViewId="0">
      <selection activeCell="AW15" sqref="AW15"/>
    </sheetView>
  </sheetViews>
  <sheetFormatPr defaultRowHeight="14.4" x14ac:dyDescent="0.3"/>
  <cols>
    <col min="2" max="2" width="11.5546875" customWidth="1"/>
    <col min="3" max="3" width="11" customWidth="1"/>
    <col min="4" max="4" width="14.33203125" customWidth="1"/>
    <col min="5" max="5" width="12.5546875" customWidth="1"/>
    <col min="41" max="41" width="10.109375" customWidth="1"/>
    <col min="51" max="51" width="12.44140625" customWidth="1"/>
    <col min="52" max="52" width="11.5546875" bestFit="1" customWidth="1"/>
    <col min="54" max="54" width="12.109375" customWidth="1"/>
    <col min="55" max="55" width="66.109375" customWidth="1"/>
  </cols>
  <sheetData>
    <row r="1" spans="1:55" ht="15" customHeight="1" x14ac:dyDescent="0.3">
      <c r="A1" s="49" t="s">
        <v>0</v>
      </c>
      <c r="B1" s="51" t="s">
        <v>1</v>
      </c>
      <c r="C1" s="51" t="s">
        <v>2</v>
      </c>
      <c r="D1" s="53" t="s">
        <v>3</v>
      </c>
      <c r="E1" s="1"/>
      <c r="F1" s="2"/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10</v>
      </c>
      <c r="Z1" s="4" t="s">
        <v>11</v>
      </c>
      <c r="AA1" s="4" t="s">
        <v>12</v>
      </c>
      <c r="AB1" s="4" t="s">
        <v>13</v>
      </c>
      <c r="AC1" s="4" t="s">
        <v>14</v>
      </c>
      <c r="AD1" s="4" t="s">
        <v>15</v>
      </c>
      <c r="AE1" s="4" t="s">
        <v>4</v>
      </c>
      <c r="AF1" s="4" t="s">
        <v>5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10</v>
      </c>
      <c r="AL1" s="4" t="s">
        <v>11</v>
      </c>
      <c r="AM1" s="4" t="s">
        <v>12</v>
      </c>
      <c r="AN1" s="4" t="s">
        <v>13</v>
      </c>
      <c r="AO1" s="4" t="s">
        <v>14</v>
      </c>
      <c r="AP1" s="4" t="s">
        <v>15</v>
      </c>
      <c r="AQ1" s="4" t="s">
        <v>4</v>
      </c>
      <c r="AR1" s="4" t="s">
        <v>5</v>
      </c>
      <c r="AS1" s="4" t="s">
        <v>6</v>
      </c>
      <c r="AT1" s="4" t="s">
        <v>7</v>
      </c>
      <c r="AU1" s="4" t="s">
        <v>8</v>
      </c>
      <c r="AV1" s="4" t="s">
        <v>9</v>
      </c>
      <c r="AW1" s="4" t="s">
        <v>10</v>
      </c>
      <c r="AX1" s="4" t="s">
        <v>11</v>
      </c>
      <c r="AY1" s="41" t="s">
        <v>21</v>
      </c>
      <c r="AZ1" s="8"/>
      <c r="BA1" s="43" t="s">
        <v>22</v>
      </c>
      <c r="BB1" s="45" t="s">
        <v>23</v>
      </c>
      <c r="BC1" s="47" t="s">
        <v>24</v>
      </c>
    </row>
    <row r="2" spans="1:55" ht="60" customHeight="1" x14ac:dyDescent="0.3">
      <c r="A2" s="50"/>
      <c r="B2" s="52"/>
      <c r="C2" s="52"/>
      <c r="D2" s="54"/>
      <c r="E2" s="5" t="s">
        <v>16</v>
      </c>
      <c r="F2" s="6" t="s">
        <v>17</v>
      </c>
      <c r="G2" s="7" t="s">
        <v>18</v>
      </c>
      <c r="H2" s="7" t="s">
        <v>18</v>
      </c>
      <c r="I2" s="7" t="s">
        <v>19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19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7" t="s">
        <v>20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36</v>
      </c>
      <c r="AB2" s="7" t="s">
        <v>36</v>
      </c>
      <c r="AC2" s="7" t="s">
        <v>36</v>
      </c>
      <c r="AD2" s="7" t="s">
        <v>36</v>
      </c>
      <c r="AE2" s="7" t="s">
        <v>36</v>
      </c>
      <c r="AF2" s="7" t="s">
        <v>36</v>
      </c>
      <c r="AG2" s="7" t="s">
        <v>36</v>
      </c>
      <c r="AH2" s="7" t="s">
        <v>36</v>
      </c>
      <c r="AI2" s="7" t="s">
        <v>36</v>
      </c>
      <c r="AJ2" s="7" t="s">
        <v>36</v>
      </c>
      <c r="AK2" s="7" t="s">
        <v>36</v>
      </c>
      <c r="AL2" s="7" t="s">
        <v>36</v>
      </c>
      <c r="AM2" s="7" t="s">
        <v>38</v>
      </c>
      <c r="AN2" s="7" t="s">
        <v>38</v>
      </c>
      <c r="AO2" s="7" t="s">
        <v>38</v>
      </c>
      <c r="AP2" s="7" t="s">
        <v>38</v>
      </c>
      <c r="AQ2" s="7" t="s">
        <v>38</v>
      </c>
      <c r="AR2" s="7" t="s">
        <v>38</v>
      </c>
      <c r="AS2" s="7" t="s">
        <v>38</v>
      </c>
      <c r="AT2" s="7" t="s">
        <v>38</v>
      </c>
      <c r="AU2" s="7" t="s">
        <v>38</v>
      </c>
      <c r="AV2" s="7" t="s">
        <v>38</v>
      </c>
      <c r="AW2" s="7" t="s">
        <v>38</v>
      </c>
      <c r="AX2" s="7" t="s">
        <v>38</v>
      </c>
      <c r="AY2" s="42"/>
      <c r="AZ2" s="9" t="s">
        <v>25</v>
      </c>
      <c r="BA2" s="44"/>
      <c r="BB2" s="46"/>
      <c r="BC2" s="48"/>
    </row>
    <row r="3" spans="1:55" ht="28.8" x14ac:dyDescent="0.3">
      <c r="A3" s="55">
        <v>92</v>
      </c>
      <c r="B3" s="58" t="s">
        <v>26</v>
      </c>
      <c r="C3" s="61" t="s">
        <v>27</v>
      </c>
      <c r="D3" s="64" t="s">
        <v>28</v>
      </c>
      <c r="E3" s="38">
        <v>1565409.03</v>
      </c>
      <c r="F3" s="10" t="s">
        <v>29</v>
      </c>
      <c r="G3" s="11"/>
      <c r="H3" s="11"/>
      <c r="I3" s="11"/>
      <c r="J3" s="11">
        <v>232081</v>
      </c>
      <c r="K3" s="11"/>
      <c r="L3" s="11"/>
      <c r="M3" s="11"/>
      <c r="N3" s="11"/>
      <c r="O3" s="11"/>
      <c r="P3" s="11"/>
      <c r="Q3" s="11"/>
      <c r="R3" s="11">
        <v>232081</v>
      </c>
      <c r="S3" s="11"/>
      <c r="T3" s="11"/>
      <c r="U3" s="11"/>
      <c r="V3" s="11"/>
      <c r="W3" s="11"/>
      <c r="X3" s="11"/>
      <c r="Y3" s="14"/>
      <c r="Z3" s="11">
        <v>105483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2">
        <v>252773</v>
      </c>
      <c r="AZ3" s="13">
        <f>AY3/E3</f>
        <v>0.16147409089623049</v>
      </c>
      <c r="BA3" s="14">
        <v>3</v>
      </c>
      <c r="BB3" s="26">
        <v>253473.6</v>
      </c>
      <c r="BC3" s="28" t="s">
        <v>37</v>
      </c>
    </row>
    <row r="4" spans="1:55" x14ac:dyDescent="0.3">
      <c r="A4" s="56"/>
      <c r="B4" s="59"/>
      <c r="C4" s="62"/>
      <c r="D4" s="65"/>
      <c r="E4" s="39"/>
      <c r="F4" s="10" t="s">
        <v>30</v>
      </c>
      <c r="G4" s="11"/>
      <c r="H4" s="11"/>
      <c r="I4" s="11"/>
      <c r="J4" s="11"/>
      <c r="K4" s="11">
        <v>123772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/>
      <c r="Z4" s="11">
        <v>50000</v>
      </c>
      <c r="AA4" s="11"/>
      <c r="AB4" s="11"/>
      <c r="AC4" s="11"/>
      <c r="AD4" s="11"/>
      <c r="AE4" s="11">
        <v>50000</v>
      </c>
      <c r="AF4" s="11"/>
      <c r="AG4" s="11"/>
      <c r="AH4" s="11"/>
      <c r="AI4" s="11"/>
      <c r="AJ4" s="11"/>
      <c r="AK4" s="11"/>
      <c r="AL4" s="11"/>
      <c r="AM4" s="11"/>
      <c r="AN4" s="11"/>
      <c r="AO4" s="36">
        <v>10000</v>
      </c>
      <c r="AP4" s="11"/>
      <c r="AQ4" s="11"/>
      <c r="AR4" s="11"/>
      <c r="AS4" s="11"/>
      <c r="AT4" s="11"/>
      <c r="AU4" s="11"/>
      <c r="AV4" s="11"/>
      <c r="AW4" s="11"/>
      <c r="AX4" s="11"/>
      <c r="AY4" s="12">
        <v>10000</v>
      </c>
      <c r="AZ4" s="13">
        <f>AY4/E3</f>
        <v>6.3881067557148303E-3</v>
      </c>
      <c r="BA4" s="14">
        <v>0</v>
      </c>
      <c r="BB4" s="15">
        <v>0</v>
      </c>
      <c r="BC4" s="28" t="s">
        <v>41</v>
      </c>
    </row>
    <row r="5" spans="1:55" ht="43.2" x14ac:dyDescent="0.3">
      <c r="A5" s="56"/>
      <c r="B5" s="59"/>
      <c r="C5" s="62"/>
      <c r="D5" s="65"/>
      <c r="E5" s="39"/>
      <c r="F5" s="10" t="s">
        <v>31</v>
      </c>
      <c r="G5" s="11"/>
      <c r="H5" s="11"/>
      <c r="I5" s="11"/>
      <c r="J5" s="11">
        <v>247580</v>
      </c>
      <c r="K5" s="11"/>
      <c r="L5" s="11"/>
      <c r="M5" s="11"/>
      <c r="N5" s="11"/>
      <c r="O5" s="11"/>
      <c r="P5" s="11"/>
      <c r="Q5" s="11"/>
      <c r="R5" s="11">
        <v>247580</v>
      </c>
      <c r="S5" s="11"/>
      <c r="T5" s="11"/>
      <c r="U5" s="11"/>
      <c r="V5" s="11"/>
      <c r="W5" s="11"/>
      <c r="X5" s="11"/>
      <c r="Y5" s="14"/>
      <c r="Z5" s="11">
        <v>144248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36">
        <v>56702</v>
      </c>
      <c r="AP5" s="11"/>
      <c r="AQ5" s="11"/>
      <c r="AR5" s="11"/>
      <c r="AS5" s="11"/>
      <c r="AT5" s="11"/>
      <c r="AU5" s="11"/>
      <c r="AV5" s="11"/>
      <c r="AW5" s="11"/>
      <c r="AX5" s="11"/>
      <c r="AY5" s="12">
        <v>275888</v>
      </c>
      <c r="AZ5" s="13">
        <f>AY5/E3</f>
        <v>0.17624019966206531</v>
      </c>
      <c r="BA5" s="14">
        <v>3</v>
      </c>
      <c r="BB5" s="15">
        <f>219972.34+50926.5</f>
        <v>270898.83999999997</v>
      </c>
      <c r="BC5" s="28" t="s">
        <v>44</v>
      </c>
    </row>
    <row r="6" spans="1:55" ht="28.8" x14ac:dyDescent="0.3">
      <c r="A6" s="56"/>
      <c r="B6" s="59"/>
      <c r="C6" s="62"/>
      <c r="D6" s="65"/>
      <c r="E6" s="39"/>
      <c r="F6" s="10" t="s">
        <v>32</v>
      </c>
      <c r="G6" s="11"/>
      <c r="H6" s="11"/>
      <c r="I6" s="11"/>
      <c r="J6" s="11">
        <v>154721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1">
        <v>50000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36">
        <v>100000</v>
      </c>
      <c r="AP6" s="11"/>
      <c r="AQ6" s="11"/>
      <c r="AR6" s="11"/>
      <c r="AS6" s="11"/>
      <c r="AT6" s="11"/>
      <c r="AU6" s="35">
        <v>50000</v>
      </c>
      <c r="AV6" s="11"/>
      <c r="AW6" s="11"/>
      <c r="AX6" s="11"/>
      <c r="AY6" s="12">
        <v>150000</v>
      </c>
      <c r="AZ6" s="13">
        <f>AY6/E3</f>
        <v>9.5821601335722456E-2</v>
      </c>
      <c r="BA6" s="29">
        <v>2</v>
      </c>
      <c r="BB6" s="15">
        <f>50000+50000</f>
        <v>100000</v>
      </c>
      <c r="BC6" s="28" t="s">
        <v>42</v>
      </c>
    </row>
    <row r="7" spans="1:55" ht="28.8" x14ac:dyDescent="0.3">
      <c r="A7" s="56"/>
      <c r="B7" s="59"/>
      <c r="C7" s="62"/>
      <c r="D7" s="65"/>
      <c r="E7" s="39"/>
      <c r="F7" s="10" t="s">
        <v>33</v>
      </c>
      <c r="G7" s="11"/>
      <c r="H7" s="11"/>
      <c r="I7" s="11"/>
      <c r="J7" s="11">
        <v>683487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1">
        <v>245253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36" t="s">
        <v>39</v>
      </c>
      <c r="AP7" s="11"/>
      <c r="AQ7" s="11"/>
      <c r="AR7" s="11"/>
      <c r="AS7" s="11"/>
      <c r="AT7" s="11"/>
      <c r="AU7" s="11"/>
      <c r="AV7" s="11"/>
      <c r="AW7" s="11"/>
      <c r="AX7" s="11"/>
      <c r="AY7" s="12">
        <v>750369.72</v>
      </c>
      <c r="AZ7" s="13">
        <f>AY7/E3</f>
        <v>0.47934418776158455</v>
      </c>
      <c r="BA7" s="14">
        <v>10</v>
      </c>
      <c r="BB7" s="15">
        <f>719973+30396</f>
        <v>750369</v>
      </c>
      <c r="BC7" s="28" t="s">
        <v>43</v>
      </c>
    </row>
    <row r="8" spans="1:55" x14ac:dyDescent="0.3">
      <c r="A8" s="57"/>
      <c r="B8" s="60"/>
      <c r="C8" s="63"/>
      <c r="D8" s="66"/>
      <c r="E8" s="40"/>
      <c r="F8" s="10" t="s">
        <v>34</v>
      </c>
      <c r="G8" s="11"/>
      <c r="H8" s="11"/>
      <c r="I8" s="11"/>
      <c r="J8" s="11"/>
      <c r="K8" s="11">
        <v>123769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4"/>
      <c r="Z8" s="11">
        <v>173769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36"/>
      <c r="AP8" s="11"/>
      <c r="AQ8" s="11"/>
      <c r="AR8" s="11"/>
      <c r="AS8" s="11"/>
      <c r="AT8" s="11"/>
      <c r="AU8" s="11"/>
      <c r="AV8" s="11"/>
      <c r="AW8" s="11"/>
      <c r="AX8" s="11"/>
      <c r="AY8" s="12">
        <v>126379</v>
      </c>
      <c r="AZ8" s="13">
        <f>AY8/E3</f>
        <v>8.0732254368048456E-2</v>
      </c>
      <c r="BA8" s="14">
        <v>1</v>
      </c>
      <c r="BB8" s="15">
        <v>150319.682</v>
      </c>
      <c r="BC8" s="14" t="s">
        <v>45</v>
      </c>
    </row>
    <row r="9" spans="1:55" x14ac:dyDescent="0.3">
      <c r="A9" s="16"/>
      <c r="B9" s="17" t="s">
        <v>35</v>
      </c>
      <c r="C9" s="18"/>
      <c r="D9" s="19"/>
      <c r="E9" s="25">
        <f>SUM(E3)</f>
        <v>1565409.03</v>
      </c>
      <c r="F9" s="20"/>
      <c r="G9" s="21"/>
      <c r="H9" s="21"/>
      <c r="I9" s="21"/>
      <c r="J9" s="21">
        <f>SUM(J3:J8)</f>
        <v>1317869</v>
      </c>
      <c r="K9" s="21">
        <f>SUM(K3:K8)</f>
        <v>247541</v>
      </c>
      <c r="L9" s="21"/>
      <c r="M9" s="21"/>
      <c r="N9" s="21"/>
      <c r="O9" s="21"/>
      <c r="P9" s="21"/>
      <c r="Q9" s="21"/>
      <c r="R9" s="21">
        <v>479661</v>
      </c>
      <c r="S9" s="21"/>
      <c r="T9" s="21"/>
      <c r="U9" s="21"/>
      <c r="V9" s="21"/>
      <c r="W9" s="21"/>
      <c r="X9" s="21"/>
      <c r="Y9" s="21"/>
      <c r="Z9" s="21">
        <f>SUM(Z3:Z8)</f>
        <v>768753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37" t="s">
        <v>40</v>
      </c>
      <c r="AP9" s="21"/>
      <c r="AQ9" s="21"/>
      <c r="AR9" s="21"/>
      <c r="AS9" s="21"/>
      <c r="AT9" s="21"/>
      <c r="AU9" s="21"/>
      <c r="AV9" s="21"/>
      <c r="AW9" s="21"/>
      <c r="AX9" s="21"/>
      <c r="AY9" s="22">
        <f>SUM(AY3:AY8)</f>
        <v>1565409.72</v>
      </c>
      <c r="AZ9" s="23">
        <f>SUM(AZ3:AZ8)</f>
        <v>1.0000004407793661</v>
      </c>
      <c r="BA9" s="30">
        <f>SUM(BA3:BA8)</f>
        <v>19</v>
      </c>
      <c r="BB9" s="27">
        <f>SUM(BB3:BB8)</f>
        <v>1525061.122</v>
      </c>
      <c r="BC9" s="24"/>
    </row>
    <row r="10" spans="1:55" x14ac:dyDescent="0.3">
      <c r="AO10" s="34"/>
    </row>
    <row r="11" spans="1:55" x14ac:dyDescent="0.3">
      <c r="AO11" s="34"/>
    </row>
    <row r="12" spans="1:55" x14ac:dyDescent="0.3">
      <c r="AO12" s="34"/>
    </row>
    <row r="18" spans="42:44" x14ac:dyDescent="0.3">
      <c r="AP18" s="31"/>
      <c r="AQ18" s="32"/>
      <c r="AR18" s="31"/>
    </row>
    <row r="19" spans="42:44" x14ac:dyDescent="0.3">
      <c r="AP19" s="31"/>
      <c r="AQ19" s="32"/>
      <c r="AR19" s="31"/>
    </row>
    <row r="20" spans="42:44" x14ac:dyDescent="0.3">
      <c r="AP20" s="31"/>
      <c r="AQ20" s="32"/>
      <c r="AR20" s="31"/>
    </row>
    <row r="21" spans="42:44" x14ac:dyDescent="0.3">
      <c r="AP21" s="31"/>
      <c r="AQ21" s="32"/>
      <c r="AR21" s="31"/>
    </row>
    <row r="22" spans="42:44" x14ac:dyDescent="0.3">
      <c r="AP22" s="31"/>
      <c r="AQ22" s="32"/>
      <c r="AR22" s="31"/>
    </row>
    <row r="23" spans="42:44" x14ac:dyDescent="0.3">
      <c r="AP23" s="31"/>
      <c r="AQ23" s="32"/>
      <c r="AR23" s="31"/>
    </row>
    <row r="24" spans="42:44" x14ac:dyDescent="0.3">
      <c r="AP24" s="31"/>
      <c r="AQ24" s="33"/>
      <c r="AR24" s="31"/>
    </row>
  </sheetData>
  <mergeCells count="13">
    <mergeCell ref="A1:A2"/>
    <mergeCell ref="B1:B2"/>
    <mergeCell ref="C1:C2"/>
    <mergeCell ref="D1:D2"/>
    <mergeCell ref="A3:A8"/>
    <mergeCell ref="B3:B8"/>
    <mergeCell ref="C3:C8"/>
    <mergeCell ref="D3:D8"/>
    <mergeCell ref="E3:E8"/>
    <mergeCell ref="AY1:AY2"/>
    <mergeCell ref="BA1:BA2"/>
    <mergeCell ref="BB1:BB2"/>
    <mergeCell ref="BC1:BC2"/>
  </mergeCells>
  <conditionalFormatting sqref="AZ1:AZ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{B081E69B-BBAD-4332-BA96-05B16D114EB6}</x14:id>
        </ext>
      </extLst>
    </cfRule>
  </conditionalFormatting>
  <conditionalFormatting sqref="AZ3:AZ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{ADB268D0-68D7-4456-8594-B5502D672C9F}</x14:id>
        </ext>
      </extLst>
    </cfRule>
  </conditionalFormatting>
  <hyperlinks>
    <hyperlink ref="D3" r:id="rId1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E69B-BBAD-4332-BA96-05B16D114E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AZ1:AZ2</xm:sqref>
        </x14:conditionalFormatting>
        <x14:conditionalFormatting xmlns:xm="http://schemas.microsoft.com/office/excel/2006/main">
          <x14:cfRule type="dataBar" id="{ADB268D0-68D7-4456-8594-B5502D672C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AZ3:AZ9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ogoarelevlasiei@yahoo.com</cp:lastModifiedBy>
  <cp:lastPrinted>2018-06-04T09:03:22Z</cp:lastPrinted>
  <dcterms:created xsi:type="dcterms:W3CDTF">2018-06-04T05:17:39Z</dcterms:created>
  <dcterms:modified xsi:type="dcterms:W3CDTF">2022-04-20T10:56:20Z</dcterms:modified>
</cp:coreProperties>
</file>